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<sst xmlns="http://schemas.openxmlformats.org/spreadsheetml/2006/main" count="36" uniqueCount="32">
  <si>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</si>
  <si>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</si>
  <si>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</si>
  <si>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</si>
  <si>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</si>
  <si>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</si>
  <si>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</si>
  <si>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</si>
  <si>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</si>
  <si>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</si>
  <si>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</si>
  <si>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</si>
  <si>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</si>
  <si>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</si>
  <si>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</si>
  <si>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</si>
  <si>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</si>
  <si>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</si>
  <si>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</si>
  <si>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</si>
  <si>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</si>
  <si>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</si>
  <si>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</si>
  <si>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</si>
  <si>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</si>
  <si>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EAST COWTON PARISH COUNCIL</t>
  </si>
  <si>
    <t>2018/2019</t>
  </si>
  <si>
    <t>2019/20</t>
  </si>
  <si>
    <t>Only income in 18/19 was bank interest £9. In 19/20 reclaimed VAT £2036; grant funding £500, PAYE income tax overpaid by Clerk, recovered from HMRC and refunded to her £231; bank interest £5</t>
  </si>
  <si>
    <t>Increase of £275 attributable to statutory pay rise £44 and refund of PAYE £231</t>
  </si>
  <si>
    <t>In 18/19 expenditure included purchase of swing units at £3300; no assets were acquired in 19/20 but ordinary expenditure increased by £389 or 6%(from £2657 to £3046)</t>
  </si>
  <si>
    <t>Variance required to cover increase in cash reserves for replacement of assets (particularly play equipment) and for unexpected expenses after depletion previous year. Budget income all sources £8180 (actual £8772) with £2655 allocated for reserves and £5525 for expenditure. Ultimately Council underspent as a result of the deferral of repairs and purchases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</si>
</sst>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K8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421875" style="3" customWidth="1"/>
    <col min="6" max="6" width="9.140625" style="3" customWidth="1"/>
    <col min="7" max="7" width="10.140625" style="3" customWidth="1"/>
    <col min="8" max="8" width="16.421875" style="3" customWidth="1"/>
    <col min="9" max="10" width="9.140625" style="3" hidden="1" customWidth="1"/>
    <col min="11" max="11" width="1.421875" style="3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9"/>
    </row>
    <row r="2" spans="1:13" ht="15.75">
      <c r="A2" s="29" t="s">
        <v>17</v>
      </c>
      <c r="B2" s="24"/>
      <c r="C2" s="32" t="s">
        <v>25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1"/>
      <c r="L3" s="9"/>
    </row>
    <row r="4" ht="14.25">
      <c r="A4" s="1" t="s">
        <v>24</v>
      </c>
    </row>
    <row r="5" spans="1:13" ht="83.25" customHeight="1">
      <c r="A5" s="36" t="s">
        <v>23</v>
      </c>
      <c r="B5" s="37"/>
      <c r="C5" s="37"/>
      <c r="D5" s="37"/>
      <c r="E5" s="37"/>
      <c r="F5" s="37"/>
      <c r="G5" s="37"/>
      <c r="H5" s="37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3" t="s">
        <v>26</v>
      </c>
      <c r="E8" s="27"/>
      <c r="F8" s="33" t="s">
        <v>27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22</v>
      </c>
    </row>
    <row r="9" spans="4:14" ht="1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1" t="s">
        <v>2</v>
      </c>
      <c r="B11" s="41"/>
      <c r="C11" s="41"/>
      <c r="D11" s="8">
        <v>7213</v>
      </c>
      <c r="F11" s="8">
        <v>4014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2" t="s">
        <v>20</v>
      </c>
      <c r="B13" s="43"/>
      <c r="C13" s="44"/>
      <c r="D13" s="8">
        <v>4032</v>
      </c>
      <c r="F13" s="8">
        <v>6000</v>
      </c>
      <c r="G13" s="5">
        <f>F13-D13</f>
        <v>1968</v>
      </c>
      <c r="H13" s="6">
        <f>IF((D13&gt;F13),(D13-F13)/D13,IF(D13&lt;F13,-(D13-F13)/D13,IF(D13=F13,0)))</f>
        <v>0.4880952380952381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/>
      <c r="N13" s="13" t="s">
        <v>31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38" t="s">
        <v>3</v>
      </c>
      <c r="B15" s="38"/>
      <c r="C15" s="38"/>
      <c r="D15" s="8">
        <v>9</v>
      </c>
      <c r="F15" s="8">
        <v>2772</v>
      </c>
      <c r="G15" s="5">
        <f>F15-D15</f>
        <v>2763</v>
      </c>
      <c r="H15" s="6">
        <f>IF((D15&gt;F15),(D15-F15)/D15,IF(D15&lt;F15,-(D15-F15)/D15,IF(D15=F15,0)))</f>
        <v>307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28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38" t="s">
        <v>4</v>
      </c>
      <c r="B17" s="38"/>
      <c r="C17" s="38"/>
      <c r="D17" s="8">
        <v>1283</v>
      </c>
      <c r="F17" s="8">
        <v>1558</v>
      </c>
      <c r="G17" s="5">
        <f>F17-D17</f>
        <v>275</v>
      </c>
      <c r="H17" s="6">
        <f>IF((D17&gt;F17),(D17-F17)/D17,IF(D17&lt;F17,-(D17-F17)/D17,IF(D17=F17,0)))</f>
        <v>0.21434138737334374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29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8" t="s">
        <v>7</v>
      </c>
      <c r="B19" s="38"/>
      <c r="C19" s="38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38" t="s">
        <v>21</v>
      </c>
      <c r="B21" s="38"/>
      <c r="C21" s="38"/>
      <c r="D21" s="8">
        <v>5957</v>
      </c>
      <c r="F21" s="8">
        <v>3046</v>
      </c>
      <c r="G21" s="5">
        <f>F21-D21</f>
        <v>-2911</v>
      </c>
      <c r="H21" s="6">
        <f>IF((D21&gt;F21),(D21-F21)/D21,IF(D21&lt;F21,-(D21-F21)/D21,IF(D21=F21,0)))</f>
        <v>0.4886687930166191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30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4014</v>
      </c>
      <c r="F23" s="2">
        <f>F11+F13+F15-F17-F19-F21</f>
        <v>8182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38" t="s">
        <v>9</v>
      </c>
      <c r="B26" s="38"/>
      <c r="C26" s="38"/>
      <c r="D26" s="8">
        <v>4014</v>
      </c>
      <c r="F26" s="8">
        <v>8182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38" t="s">
        <v>8</v>
      </c>
      <c r="B28" s="38"/>
      <c r="C28" s="38"/>
      <c r="D28" s="8">
        <v>24935</v>
      </c>
      <c r="F28" s="8">
        <v>24935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8" t="s">
        <v>6</v>
      </c>
      <c r="B30" s="38"/>
      <c r="C30" s="38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 East Cowton Village</cp:lastModifiedBy>
  <dcterms:created xsi:type="dcterms:W3CDTF">2012-07-11T10:01:28Z</dcterms:created>
  <dcterms:modified xsi:type="dcterms:W3CDTF">2020-07-05T21:49:56Z</dcterms:modified>
  <cp:category/>
  <cp:version/>
  <cp:contentType/>
  <cp:contentStatus/>
</cp:coreProperties>
</file>